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<sst xmlns="http://schemas.openxmlformats.org/spreadsheetml/2006/main" count="59" uniqueCount="41">
  <si>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Customer Environment</t>
  </si>
  <si>
    <t>Metric</t>
  </si>
  <si>
    <t>GB</t>
  </si>
  <si>
    <t>Daily Volume of Messages*</t>
  </si>
  <si>
    <t>Retention Policy of Messages</t>
  </si>
  <si>
    <t>Years</t>
  </si>
  <si>
    <t>Percent</t>
  </si>
  <si>
    <t>EEA Yearly Storage Needs</t>
  </si>
  <si>
    <t>Year</t>
  </si>
  <si>
    <t>Size</t>
  </si>
  <si>
    <t>* This figure will have to be estimated for most environments</t>
  </si>
  <si>
    <t>Best Practice EEA Storage Needs**</t>
  </si>
  <si>
    <t>Minimum EEA Storage Needs***</t>
  </si>
  <si>
    <t>Storage Requirement W/O EEA</t>
  </si>
  <si>
    <t>Range of EEA Storage Savings</t>
  </si>
  <si>
    <t>Yearly Growth Rate - Constant*</t>
  </si>
  <si>
    <t>Calculations for Storage</t>
  </si>
  <si>
    <t>User %</t>
  </si>
  <si>
    <t>User Type</t>
  </si>
  <si>
    <t>Average Daily Volume of Mail</t>
  </si>
  <si>
    <t>Daily Size (MB)</t>
  </si>
  <si>
    <t>Number of User</t>
  </si>
  <si>
    <t>MB</t>
  </si>
  <si>
    <t>Messaging Server Data Volume</t>
  </si>
  <si>
    <t>People</t>
  </si>
  <si>
    <t>Retention &amp; Data Fields</t>
  </si>
  <si>
    <t>Values</t>
  </si>
  <si>
    <t>Avg. Size (KB)</t>
  </si>
  <si>
    <t>User Defined/ Configurable Fields Color</t>
  </si>
  <si>
    <t>Auto Calculated Fields Color</t>
  </si>
  <si>
    <t>High Volume Users (Power Users)</t>
  </si>
  <si>
    <t>Medium Volume Users (Average User)</t>
  </si>
  <si>
    <t>Low Volume Users (Part Time/Seasonal)</t>
  </si>
  <si>
    <t>Migrated PST/NSF/Groupwise Archive/EML Data*</t>
  </si>
  <si>
    <t>Instructions: Please fill out the blue fields to calculate the storage requirements EEA email archive solution</t>
  </si>
  <si>
    <t>MessageSolution Storage Calculator</t>
  </si>
  <si>
    <t>Notes:</t>
  </si>
  <si>
    <t>** Best practice 50% storage-saving estimate, even EEA can save 75% and up</t>
  </si>
  <si>
    <t>*** EEA data storage minimum requirement, 75% storage-reduction with compression &amp; de-duplication (Single-instance)</t>
  </si>
  <si>
    <t>Daily Total</t>
  </si>
  <si>
    <t>Message/Day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</si>
</sst>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6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6998906135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45" fillId="8" borderId="10" xfId="0" applyNumberFormat="1" applyFont="1" applyFill="1" applyBorder="1" applyAlignment="1" applyProtection="1">
      <alignment/>
      <protection locked="0"/>
    </xf>
    <xf numFmtId="1" fontId="45" fillId="8" borderId="11" xfId="0" applyNumberFormat="1" applyFont="1" applyFill="1" applyBorder="1" applyAlignment="1" applyProtection="1">
      <alignment/>
      <protection locked="0"/>
    </xf>
    <xf numFmtId="0" fontId="46" fillId="33" borderId="12" xfId="0" applyFont="1" applyFill="1" applyBorder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46" fillId="33" borderId="13" xfId="0" applyFont="1" applyFill="1" applyBorder="1" applyAlignment="1" applyProtection="1">
      <alignment horizontal="center"/>
      <protection/>
    </xf>
    <xf numFmtId="0" fontId="46" fillId="33" borderId="14" xfId="0" applyFont="1" applyFill="1" applyBorder="1" applyAlignment="1" applyProtection="1">
      <alignment horizontal="center"/>
      <protection/>
    </xf>
    <xf numFmtId="0" fontId="46" fillId="33" borderId="15" xfId="0" applyFont="1" applyFill="1" applyBorder="1" applyAlignment="1" applyProtection="1">
      <alignment horizontal="center"/>
      <protection/>
    </xf>
    <xf numFmtId="0" fontId="22" fillId="0" borderId="16" xfId="0" applyFont="1" applyFill="1" applyBorder="1" applyAlignment="1" applyProtection="1">
      <alignment horizontal="left"/>
      <protection/>
    </xf>
    <xf numFmtId="0" fontId="45" fillId="0" borderId="17" xfId="0" applyFont="1" applyBorder="1" applyAlignment="1" applyProtection="1">
      <alignment/>
      <protection/>
    </xf>
    <xf numFmtId="166" fontId="45" fillId="34" borderId="18" xfId="0" applyNumberFormat="1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166" fontId="45" fillId="34" borderId="20" xfId="0" applyNumberFormat="1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22" fillId="8" borderId="24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47" fillId="0" borderId="0" xfId="0" applyFont="1" applyFill="1" applyBorder="1" applyAlignment="1" applyProtection="1">
      <alignment horizontal="center" wrapText="1"/>
      <protection/>
    </xf>
    <xf numFmtId="0" fontId="46" fillId="33" borderId="13" xfId="0" applyFont="1" applyFill="1" applyBorder="1" applyAlignment="1" applyProtection="1">
      <alignment horizontal="center" vertical="center" wrapText="1"/>
      <protection/>
    </xf>
    <xf numFmtId="0" fontId="46" fillId="33" borderId="25" xfId="0" applyFont="1" applyFill="1" applyBorder="1" applyAlignment="1" applyProtection="1">
      <alignment horizontal="center" vertical="center" wrapText="1"/>
      <protection/>
    </xf>
    <xf numFmtId="0" fontId="45" fillId="34" borderId="26" xfId="0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46" fillId="33" borderId="27" xfId="0" applyFont="1" applyFill="1" applyBorder="1" applyAlignment="1" applyProtection="1">
      <alignment horizontal="center"/>
      <protection/>
    </xf>
    <xf numFmtId="0" fontId="46" fillId="33" borderId="28" xfId="0" applyFont="1" applyFill="1" applyBorder="1" applyAlignment="1" applyProtection="1">
      <alignment horizontal="center"/>
      <protection/>
    </xf>
    <xf numFmtId="0" fontId="22" fillId="0" borderId="27" xfId="0" applyFont="1" applyFill="1" applyBorder="1" applyAlignment="1" applyProtection="1">
      <alignment horizontal="left"/>
      <protection/>
    </xf>
    <xf numFmtId="0" fontId="45" fillId="0" borderId="29" xfId="0" applyFont="1" applyBorder="1" applyAlignment="1" applyProtection="1">
      <alignment/>
      <protection/>
    </xf>
    <xf numFmtId="0" fontId="45" fillId="0" borderId="30" xfId="0" applyFont="1" applyBorder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5" fillId="0" borderId="27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45" fillId="0" borderId="29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45" fillId="0" borderId="32" xfId="0" applyFont="1" applyBorder="1" applyAlignment="1" applyProtection="1">
      <alignment/>
      <protection/>
    </xf>
    <xf numFmtId="166" fontId="45" fillId="34" borderId="33" xfId="0" applyNumberFormat="1" applyFont="1" applyFill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45" fillId="0" borderId="29" xfId="0" applyFont="1" applyFill="1" applyBorder="1" applyAlignment="1" applyProtection="1">
      <alignment horizontal="left" wrapText="1"/>
      <protection/>
    </xf>
    <xf numFmtId="0" fontId="45" fillId="0" borderId="30" xfId="0" applyFont="1" applyFill="1" applyBorder="1" applyAlignment="1" applyProtection="1">
      <alignment horizontal="left" wrapText="1"/>
      <protection/>
    </xf>
    <xf numFmtId="0" fontId="46" fillId="33" borderId="25" xfId="0" applyFont="1" applyFill="1" applyBorder="1" applyAlignment="1">
      <alignment horizontal="center"/>
    </xf>
    <xf numFmtId="0" fontId="45" fillId="34" borderId="26" xfId="0" applyFont="1" applyFill="1" applyBorder="1" applyAlignment="1">
      <alignment/>
    </xf>
    <xf numFmtId="0" fontId="45" fillId="8" borderId="35" xfId="0" applyFont="1" applyFill="1" applyBorder="1" applyAlignment="1" applyProtection="1">
      <alignment/>
      <protection locked="0"/>
    </xf>
    <xf numFmtId="1" fontId="45" fillId="8" borderId="35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/>
    </xf>
    <xf numFmtId="0" fontId="48" fillId="0" borderId="36" xfId="0" applyFont="1" applyBorder="1" applyAlignment="1" applyProtection="1">
      <alignment horizontal="left"/>
      <protection/>
    </xf>
    <xf numFmtId="0" fontId="48" fillId="0" borderId="37" xfId="0" applyFont="1" applyBorder="1" applyAlignment="1" applyProtection="1">
      <alignment horizontal="left"/>
      <protection/>
    </xf>
    <xf numFmtId="0" fontId="48" fillId="0" borderId="34" xfId="0" applyFont="1" applyBorder="1" applyAlignment="1" applyProtection="1">
      <alignment horizontal="left"/>
      <protection/>
    </xf>
    <xf numFmtId="0" fontId="48" fillId="0" borderId="38" xfId="0" applyFont="1" applyBorder="1" applyAlignment="1" applyProtection="1">
      <alignment horizontal="left"/>
      <protection/>
    </xf>
    <xf numFmtId="0" fontId="48" fillId="0" borderId="0" xfId="0" applyFont="1" applyBorder="1" applyAlignment="1" applyProtection="1">
      <alignment horizontal="left"/>
      <protection/>
    </xf>
    <xf numFmtId="0" fontId="48" fillId="0" borderId="21" xfId="0" applyFont="1" applyBorder="1" applyAlignment="1" applyProtection="1">
      <alignment horizontal="left"/>
      <protection/>
    </xf>
    <xf numFmtId="0" fontId="46" fillId="35" borderId="39" xfId="0" applyFont="1" applyFill="1" applyBorder="1" applyAlignment="1" applyProtection="1">
      <alignment horizontal="center"/>
      <protection/>
    </xf>
    <xf numFmtId="0" fontId="46" fillId="35" borderId="40" xfId="0" applyFont="1" applyFill="1" applyBorder="1" applyAlignment="1" applyProtection="1">
      <alignment horizontal="center"/>
      <protection/>
    </xf>
    <xf numFmtId="0" fontId="46" fillId="35" borderId="41" xfId="0" applyFont="1" applyFill="1" applyBorder="1" applyAlignment="1" applyProtection="1">
      <alignment horizontal="center"/>
      <protection/>
    </xf>
    <xf numFmtId="0" fontId="46" fillId="35" borderId="42" xfId="0" applyFont="1" applyFill="1" applyBorder="1" applyAlignment="1" applyProtection="1">
      <alignment horizontal="center"/>
      <protection/>
    </xf>
    <xf numFmtId="0" fontId="46" fillId="35" borderId="14" xfId="0" applyFont="1" applyFill="1" applyBorder="1" applyAlignment="1" applyProtection="1">
      <alignment horizontal="center"/>
      <protection/>
    </xf>
    <xf numFmtId="0" fontId="46" fillId="35" borderId="15" xfId="0" applyFont="1" applyFill="1" applyBorder="1" applyAlignment="1" applyProtection="1">
      <alignment horizontal="center"/>
      <protection/>
    </xf>
    <xf numFmtId="166" fontId="45" fillId="34" borderId="35" xfId="0" applyNumberFormat="1" applyFont="1" applyFill="1" applyBorder="1" applyAlignment="1" applyProtection="1">
      <alignment horizontal="center" wrapText="1"/>
      <protection/>
    </xf>
    <xf numFmtId="166" fontId="45" fillId="34" borderId="43" xfId="0" applyNumberFormat="1" applyFont="1" applyFill="1" applyBorder="1" applyAlignment="1" applyProtection="1">
      <alignment horizontal="center" wrapText="1"/>
      <protection/>
    </xf>
    <xf numFmtId="0" fontId="46" fillId="33" borderId="39" xfId="0" applyFont="1" applyFill="1" applyBorder="1" applyAlignment="1" applyProtection="1">
      <alignment horizontal="center"/>
      <protection/>
    </xf>
    <xf numFmtId="0" fontId="46" fillId="33" borderId="40" xfId="0" applyFont="1" applyFill="1" applyBorder="1" applyAlignment="1" applyProtection="1">
      <alignment horizontal="center"/>
      <protection/>
    </xf>
    <xf numFmtId="0" fontId="46" fillId="33" borderId="41" xfId="0" applyFont="1" applyFill="1" applyBorder="1" applyAlignment="1" applyProtection="1">
      <alignment horizontal="center"/>
      <protection/>
    </xf>
    <xf numFmtId="0" fontId="22" fillId="36" borderId="26" xfId="0" applyFont="1" applyFill="1" applyBorder="1" applyAlignment="1" applyProtection="1">
      <alignment horizontal="right" wrapText="1"/>
      <protection/>
    </xf>
    <xf numFmtId="0" fontId="49" fillId="33" borderId="29" xfId="0" applyFont="1" applyFill="1" applyBorder="1" applyAlignment="1" applyProtection="1">
      <alignment horizontal="center" wrapText="1"/>
      <protection/>
    </xf>
    <xf numFmtId="0" fontId="49" fillId="33" borderId="35" xfId="0" applyFont="1" applyFill="1" applyBorder="1" applyAlignment="1" applyProtection="1">
      <alignment horizontal="center" wrapText="1"/>
      <protection/>
    </xf>
    <xf numFmtId="0" fontId="49" fillId="33" borderId="43" xfId="0" applyFont="1" applyFill="1" applyBorder="1" applyAlignment="1" applyProtection="1">
      <alignment horizontal="center" wrapText="1"/>
      <protection/>
    </xf>
    <xf numFmtId="0" fontId="46" fillId="35" borderId="42" xfId="0" applyFont="1" applyFill="1" applyBorder="1" applyAlignment="1" applyProtection="1">
      <alignment horizontal="center" wrapText="1"/>
      <protection/>
    </xf>
    <xf numFmtId="0" fontId="46" fillId="35" borderId="14" xfId="0" applyFont="1" applyFill="1" applyBorder="1" applyAlignment="1" applyProtection="1">
      <alignment horizontal="center" wrapText="1"/>
      <protection/>
    </xf>
    <xf numFmtId="0" fontId="46" fillId="35" borderId="15" xfId="0" applyFont="1" applyFill="1" applyBorder="1" applyAlignment="1" applyProtection="1">
      <alignment horizontal="center" wrapText="1"/>
      <protection/>
    </xf>
    <xf numFmtId="0" fontId="46" fillId="33" borderId="25" xfId="0" applyFont="1" applyFill="1" applyBorder="1" applyAlignment="1" applyProtection="1">
      <alignment horizontal="center" wrapText="1"/>
      <protection/>
    </xf>
    <xf numFmtId="0" fontId="46" fillId="33" borderId="44" xfId="0" applyFont="1" applyFill="1" applyBorder="1" applyAlignment="1" applyProtection="1">
      <alignment horizontal="center" wrapText="1"/>
      <protection/>
    </xf>
    <xf numFmtId="3" fontId="45" fillId="8" borderId="35" xfId="0" applyNumberFormat="1" applyFont="1" applyFill="1" applyBorder="1" applyAlignment="1" applyProtection="1">
      <alignment wrapText="1"/>
      <protection locked="0"/>
    </xf>
    <xf numFmtId="0" fontId="47" fillId="8" borderId="35" xfId="0" applyFont="1" applyFill="1" applyBorder="1" applyAlignment="1" applyProtection="1">
      <alignment horizontal="center" wrapText="1"/>
      <protection/>
    </xf>
    <xf numFmtId="0" fontId="47" fillId="8" borderId="43" xfId="0" applyFont="1" applyFill="1" applyBorder="1" applyAlignment="1" applyProtection="1">
      <alignment horizontal="center" wrapText="1"/>
      <protection/>
    </xf>
    <xf numFmtId="0" fontId="47" fillId="34" borderId="26" xfId="0" applyFont="1" applyFill="1" applyBorder="1" applyAlignment="1" applyProtection="1">
      <alignment horizontal="center" wrapText="1"/>
      <protection/>
    </xf>
    <xf numFmtId="0" fontId="47" fillId="34" borderId="45" xfId="0" applyFont="1" applyFill="1" applyBorder="1" applyAlignment="1" applyProtection="1">
      <alignment horizontal="center" wrapText="1"/>
      <protection/>
    </xf>
    <xf numFmtId="166" fontId="45" fillId="34" borderId="26" xfId="0" applyNumberFormat="1" applyFont="1" applyFill="1" applyBorder="1" applyAlignment="1" applyProtection="1">
      <alignment horizontal="center" wrapText="1"/>
      <protection/>
    </xf>
    <xf numFmtId="166" fontId="45" fillId="34" borderId="45" xfId="0" applyNumberFormat="1" applyFont="1" applyFill="1" applyBorder="1" applyAlignment="1" applyProtection="1">
      <alignment horizontal="center" wrapText="1"/>
      <protection/>
    </xf>
    <xf numFmtId="0" fontId="50" fillId="37" borderId="46" xfId="0" applyFont="1" applyFill="1" applyBorder="1" applyAlignment="1" applyProtection="1">
      <alignment horizontal="center" wrapText="1"/>
      <protection/>
    </xf>
    <xf numFmtId="0" fontId="50" fillId="37" borderId="47" xfId="0" applyFont="1" applyFill="1" applyBorder="1" applyAlignment="1" applyProtection="1">
      <alignment horizontal="center" wrapText="1"/>
      <protection/>
    </xf>
    <xf numFmtId="0" fontId="50" fillId="37" borderId="48" xfId="0" applyFont="1" applyFill="1" applyBorder="1" applyAlignment="1" applyProtection="1">
      <alignment horizontal="center" wrapText="1"/>
      <protection/>
    </xf>
    <xf numFmtId="0" fontId="46" fillId="38" borderId="39" xfId="0" applyFont="1" applyFill="1" applyBorder="1" applyAlignment="1" applyProtection="1">
      <alignment horizontal="center"/>
      <protection/>
    </xf>
    <xf numFmtId="0" fontId="46" fillId="38" borderId="40" xfId="0" applyFont="1" applyFill="1" applyBorder="1" applyAlignment="1" applyProtection="1">
      <alignment horizontal="center"/>
      <protection/>
    </xf>
    <xf numFmtId="0" fontId="46" fillId="38" borderId="41" xfId="0" applyFont="1" applyFill="1" applyBorder="1" applyAlignment="1" applyProtection="1">
      <alignment horizontal="center"/>
      <protection/>
    </xf>
    <xf numFmtId="3" fontId="45" fillId="34" borderId="11" xfId="0" applyNumberFormat="1" applyFont="1" applyFill="1" applyBorder="1" applyAlignment="1" applyProtection="1">
      <alignment/>
      <protection/>
    </xf>
    <xf numFmtId="3" fontId="22" fillId="8" borderId="24" xfId="0" applyNumberFormat="1" applyFont="1" applyFill="1" applyBorder="1" applyAlignment="1" applyProtection="1">
      <alignment horizontal="right"/>
      <protection locked="0"/>
    </xf>
    <xf numFmtId="3" fontId="45" fillId="8" borderId="11" xfId="0" applyNumberFormat="1" applyFont="1" applyFill="1" applyBorder="1" applyAlignment="1" applyProtection="1">
      <alignment/>
      <protection locked="0"/>
    </xf>
    <xf numFmtId="3" fontId="45" fillId="34" borderId="49" xfId="0" applyNumberFormat="1" applyFont="1" applyFill="1" applyBorder="1" applyAlignment="1" applyProtection="1">
      <alignment/>
      <protection/>
    </xf>
    <xf numFmtId="3" fontId="45" fillId="34" borderId="1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2266950</xdr:colOff>
      <xdr:row>32</xdr:row>
      <xdr:rowOff>142875</xdr:rowOff>
    </xdr:from>
    <xdr:to>
      <xdr:col>3</xdr:col>
      <xdr:colOff>571500</xdr:colOff>
      <xdr:row>35</xdr:row>
      <xdr:rowOff>180975</xdr:rowOff>
    </xdr:to>
    <xdr:pic>
      <xdr:nvPicPr>
        <xdr:cNvPr id="1" name="Picture 1" descr="messagesolution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6505575"/>
          <a:ext cx="2533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7"/>
  <sheetViews>
    <sheetView showGridLines="0" tabSelected="1" workbookViewId="0" topLeftCell="A7">
      <selection activeCell="C21" sqref="C21"/>
    </sheetView>
  </sheetViews>
  <sheetFormatPr defaultColWidth="9.140625" defaultRowHeight="15"/>
  <cols>
    <col min="1" max="1" width="1.7109375" style="0" customWidth="1"/>
    <col min="2" max="2" width="46.8515625" style="0" bestFit="1" customWidth="1"/>
    <col min="3" max="3" width="16.57421875" style="1" bestFit="1" customWidth="1"/>
    <col min="4" max="4" width="14.00390625" style="0" bestFit="1" customWidth="1"/>
    <col min="5" max="5" width="1.1484375" style="0" customWidth="1"/>
    <col min="6" max="6" width="12.57421875" style="0" customWidth="1"/>
    <col min="7" max="7" width="7.57421875" style="0" customWidth="1"/>
    <col min="8" max="8" width="8.140625" style="0" customWidth="1"/>
  </cols>
  <sheetData>
    <row r="1" ht="4.5" customHeight="1" thickBot="1"/>
    <row r="2" spans="2:9" ht="21">
      <c r="B2" s="78" t="s">
        <v>35</v>
      </c>
      <c r="C2" s="79"/>
      <c r="D2" s="79"/>
      <c r="E2" s="79"/>
      <c r="F2" s="79"/>
      <c r="G2" s="79"/>
      <c r="H2" s="80"/>
      <c r="I2" s="19"/>
    </row>
    <row r="3" spans="2:9" ht="15.75">
      <c r="B3" s="63" t="s">
        <v>34</v>
      </c>
      <c r="C3" s="64"/>
      <c r="D3" s="64"/>
      <c r="E3" s="64"/>
      <c r="F3" s="64"/>
      <c r="G3" s="64"/>
      <c r="H3" s="65"/>
      <c r="I3" s="19"/>
    </row>
    <row r="4" spans="2:9" ht="15.75" customHeight="1">
      <c r="B4" s="38" t="s">
        <v>28</v>
      </c>
      <c r="C4" s="72"/>
      <c r="D4" s="72"/>
      <c r="E4" s="72"/>
      <c r="F4" s="72"/>
      <c r="G4" s="72"/>
      <c r="H4" s="73"/>
      <c r="I4" s="19"/>
    </row>
    <row r="5" spans="2:9" ht="15.75" customHeight="1" thickBot="1">
      <c r="B5" s="39" t="s">
        <v>29</v>
      </c>
      <c r="C5" s="74"/>
      <c r="D5" s="74"/>
      <c r="E5" s="74"/>
      <c r="F5" s="74"/>
      <c r="G5" s="74"/>
      <c r="H5" s="75"/>
      <c r="I5" s="19"/>
    </row>
    <row r="6" spans="2:9" ht="15.75" customHeight="1" thickBot="1">
      <c r="B6" s="20"/>
      <c r="C6" s="20"/>
      <c r="D6" s="20"/>
      <c r="E6" s="20"/>
      <c r="F6" s="20"/>
      <c r="G6" s="20"/>
      <c r="H6" s="20"/>
      <c r="I6" s="19"/>
    </row>
    <row r="7" spans="2:9" ht="15.75" customHeight="1" thickBot="1">
      <c r="B7" s="66" t="s">
        <v>19</v>
      </c>
      <c r="C7" s="67"/>
      <c r="D7" s="67"/>
      <c r="E7" s="67"/>
      <c r="F7" s="67"/>
      <c r="G7" s="67"/>
      <c r="H7" s="68"/>
      <c r="I7" s="19"/>
    </row>
    <row r="8" spans="2:9" ht="15.75" customHeight="1">
      <c r="B8" s="21" t="s">
        <v>18</v>
      </c>
      <c r="C8" s="22" t="s">
        <v>17</v>
      </c>
      <c r="D8" s="40" t="s">
        <v>40</v>
      </c>
      <c r="E8" s="69" t="s">
        <v>27</v>
      </c>
      <c r="F8" s="69"/>
      <c r="G8" s="69" t="s">
        <v>20</v>
      </c>
      <c r="H8" s="70"/>
      <c r="I8" s="19"/>
    </row>
    <row r="9" spans="2:9" ht="15.75" customHeight="1">
      <c r="B9" s="38" t="s">
        <v>30</v>
      </c>
      <c r="C9" s="43">
        <v>25</v>
      </c>
      <c r="D9" s="42">
        <v>250</v>
      </c>
      <c r="E9" s="71">
        <v>100</v>
      </c>
      <c r="F9" s="71"/>
      <c r="G9" s="57">
        <f>(D9*(C9/100)*E9)/1000</f>
        <v>6.25</v>
      </c>
      <c r="H9" s="58"/>
      <c r="I9" s="19"/>
    </row>
    <row r="10" spans="2:9" ht="15.75" customHeight="1">
      <c r="B10" s="38" t="s">
        <v>31</v>
      </c>
      <c r="C10" s="43">
        <v>50</v>
      </c>
      <c r="D10" s="42">
        <v>100</v>
      </c>
      <c r="E10" s="71">
        <v>100</v>
      </c>
      <c r="F10" s="71"/>
      <c r="G10" s="57">
        <f>(D10*(C10/100)*E10)/1000</f>
        <v>5</v>
      </c>
      <c r="H10" s="58"/>
      <c r="I10" s="19"/>
    </row>
    <row r="11" spans="2:9" ht="15.75" customHeight="1">
      <c r="B11" s="38" t="s">
        <v>32</v>
      </c>
      <c r="C11" s="43">
        <v>25</v>
      </c>
      <c r="D11" s="42">
        <v>50</v>
      </c>
      <c r="E11" s="71">
        <v>50</v>
      </c>
      <c r="F11" s="71"/>
      <c r="G11" s="57">
        <f>(D11*(C11/100)*E11)/1000</f>
        <v>0.625</v>
      </c>
      <c r="H11" s="58"/>
      <c r="I11" s="19"/>
    </row>
    <row r="12" spans="2:9" ht="15.75" customHeight="1" thickBot="1">
      <c r="B12" s="39" t="s">
        <v>39</v>
      </c>
      <c r="C12" s="23" t="str">
        <f>IF(C9+C10+C11&gt;100,C9+C10+C11&amp;" (Too High)",IF(C9+C10+C11&lt;100,C9+C10+C11&amp;" (Too Low)",C9+C10+C11&amp;" (Valid Total)"))</f>
        <v>100 (Valid Total)</v>
      </c>
      <c r="D12" s="41">
        <f>SUM(D9:D11)</f>
        <v>400</v>
      </c>
      <c r="E12" s="62"/>
      <c r="F12" s="62"/>
      <c r="G12" s="76">
        <f>G9+G10+G11</f>
        <v>11.875</v>
      </c>
      <c r="H12" s="77"/>
      <c r="I12" s="19"/>
    </row>
    <row r="13" spans="2:9" ht="15.75" thickBot="1">
      <c r="B13" s="19"/>
      <c r="C13" s="24"/>
      <c r="D13" s="19"/>
      <c r="E13" s="19"/>
      <c r="F13" s="19"/>
      <c r="G13" s="19"/>
      <c r="H13" s="19"/>
      <c r="I13" s="19"/>
    </row>
    <row r="14" spans="2:9" ht="16.5" thickBot="1">
      <c r="B14" s="51" t="s">
        <v>0</v>
      </c>
      <c r="C14" s="52"/>
      <c r="D14" s="53"/>
      <c r="E14" s="5"/>
      <c r="F14" s="54" t="s">
        <v>7</v>
      </c>
      <c r="G14" s="55"/>
      <c r="H14" s="56"/>
      <c r="I14" s="19"/>
    </row>
    <row r="15" spans="2:9" ht="15.75">
      <c r="B15" s="25" t="s">
        <v>25</v>
      </c>
      <c r="C15" s="26" t="s">
        <v>26</v>
      </c>
      <c r="D15" s="4" t="s">
        <v>1</v>
      </c>
      <c r="E15" s="5"/>
      <c r="F15" s="6" t="s">
        <v>8</v>
      </c>
      <c r="G15" s="7" t="s">
        <v>9</v>
      </c>
      <c r="H15" s="8" t="s">
        <v>1</v>
      </c>
      <c r="I15" s="19"/>
    </row>
    <row r="16" spans="2:9" ht="15.75">
      <c r="B16" s="27" t="s">
        <v>21</v>
      </c>
      <c r="C16" s="18">
        <v>1400</v>
      </c>
      <c r="D16" s="9" t="s">
        <v>24</v>
      </c>
      <c r="E16" s="5"/>
      <c r="F16" s="10">
        <v>1</v>
      </c>
      <c r="G16" s="11">
        <f>IF($C$20&gt;=$F16,($C$19*365*0.5*0.001),0)</f>
        <v>3034.0625</v>
      </c>
      <c r="H16" s="12" t="s">
        <v>2</v>
      </c>
      <c r="I16" s="19"/>
    </row>
    <row r="17" spans="2:9" ht="15.75">
      <c r="B17" s="27" t="s">
        <v>23</v>
      </c>
      <c r="C17" s="85">
        <v>200</v>
      </c>
      <c r="D17" s="9" t="s">
        <v>2</v>
      </c>
      <c r="E17" s="5"/>
      <c r="F17" s="10">
        <v>2</v>
      </c>
      <c r="G17" s="13">
        <f aca="true" t="shared" si="0" ref="G17:G27">IF($C$20&gt;=$F17,($G16)*(1+$C$21),0)</f>
        <v>3792.578125</v>
      </c>
      <c r="H17" s="14" t="s">
        <v>2</v>
      </c>
      <c r="I17" s="19"/>
    </row>
    <row r="18" spans="2:9" ht="15.75">
      <c r="B18" s="28" t="s">
        <v>33</v>
      </c>
      <c r="C18" s="86">
        <v>300</v>
      </c>
      <c r="D18" s="15" t="s">
        <v>2</v>
      </c>
      <c r="E18" s="5"/>
      <c r="F18" s="10">
        <v>3</v>
      </c>
      <c r="G18" s="13">
        <f t="shared" si="0"/>
        <v>0</v>
      </c>
      <c r="H18" s="14" t="s">
        <v>2</v>
      </c>
      <c r="I18" s="19"/>
    </row>
    <row r="19" spans="2:9" ht="15.75">
      <c r="B19" s="28" t="s">
        <v>3</v>
      </c>
      <c r="C19" s="84">
        <f>G12*C16</f>
        <v>16625</v>
      </c>
      <c r="D19" s="16" t="s">
        <v>22</v>
      </c>
      <c r="E19" s="5"/>
      <c r="F19" s="10">
        <v>4</v>
      </c>
      <c r="G19" s="13">
        <f t="shared" si="0"/>
        <v>0</v>
      </c>
      <c r="H19" s="14" t="s">
        <v>2</v>
      </c>
      <c r="I19" s="19"/>
    </row>
    <row r="20" spans="2:9" ht="15.75">
      <c r="B20" s="28" t="s">
        <v>4</v>
      </c>
      <c r="C20" s="3">
        <v>2</v>
      </c>
      <c r="D20" s="15" t="s">
        <v>5</v>
      </c>
      <c r="E20" s="5"/>
      <c r="F20" s="10">
        <v>5</v>
      </c>
      <c r="G20" s="13">
        <f t="shared" si="0"/>
        <v>0</v>
      </c>
      <c r="H20" s="14" t="s">
        <v>2</v>
      </c>
      <c r="I20" s="19"/>
    </row>
    <row r="21" spans="2:9" ht="16.5" thickBot="1">
      <c r="B21" s="29" t="s">
        <v>15</v>
      </c>
      <c r="C21" s="2">
        <v>0.25</v>
      </c>
      <c r="D21" s="17" t="s">
        <v>6</v>
      </c>
      <c r="E21" s="5"/>
      <c r="F21" s="10">
        <v>6</v>
      </c>
      <c r="G21" s="13">
        <f t="shared" si="0"/>
        <v>0</v>
      </c>
      <c r="H21" s="14" t="s">
        <v>2</v>
      </c>
      <c r="I21" s="19"/>
    </row>
    <row r="22" spans="2:9" ht="16.5" thickBot="1">
      <c r="B22" s="5"/>
      <c r="C22" s="30"/>
      <c r="D22" s="5"/>
      <c r="E22" s="5"/>
      <c r="F22" s="10">
        <v>7</v>
      </c>
      <c r="G22" s="13">
        <f t="shared" si="0"/>
        <v>0</v>
      </c>
      <c r="H22" s="14" t="s">
        <v>2</v>
      </c>
      <c r="I22" s="19"/>
    </row>
    <row r="23" spans="2:9" ht="16.5" thickBot="1">
      <c r="B23" s="59" t="s">
        <v>16</v>
      </c>
      <c r="C23" s="60"/>
      <c r="D23" s="61"/>
      <c r="E23" s="5"/>
      <c r="F23" s="10">
        <v>8</v>
      </c>
      <c r="G23" s="13">
        <f t="shared" si="0"/>
        <v>0</v>
      </c>
      <c r="H23" s="14" t="s">
        <v>2</v>
      </c>
      <c r="I23" s="19"/>
    </row>
    <row r="24" spans="2:9" ht="15.75">
      <c r="B24" s="31" t="s">
        <v>13</v>
      </c>
      <c r="C24" s="87">
        <f>C17+C18+SUM(G16:G27)*2</f>
        <v>14153.28125</v>
      </c>
      <c r="D24" s="32" t="s">
        <v>2</v>
      </c>
      <c r="E24" s="5"/>
      <c r="F24" s="10">
        <v>9</v>
      </c>
      <c r="G24" s="13">
        <f t="shared" si="0"/>
        <v>0</v>
      </c>
      <c r="H24" s="14" t="s">
        <v>2</v>
      </c>
      <c r="I24" s="19"/>
    </row>
    <row r="25" spans="2:9" ht="15.75">
      <c r="B25" s="28" t="s">
        <v>11</v>
      </c>
      <c r="C25" s="84">
        <f>(C17+C18)*0.5+SUM(G16:G27)</f>
        <v>7076.640625</v>
      </c>
      <c r="D25" s="15" t="s">
        <v>2</v>
      </c>
      <c r="E25" s="5"/>
      <c r="F25" s="10">
        <v>10</v>
      </c>
      <c r="G25" s="13">
        <f t="shared" si="0"/>
        <v>0</v>
      </c>
      <c r="H25" s="14" t="s">
        <v>2</v>
      </c>
      <c r="I25" s="19"/>
    </row>
    <row r="26" spans="2:9" ht="15.75">
      <c r="B26" s="33" t="s">
        <v>12</v>
      </c>
      <c r="C26" s="84">
        <f>(C17+C18)*0.25+(SUM(G16:G27)*0.5)</f>
        <v>3538.3203125</v>
      </c>
      <c r="D26" s="34" t="s">
        <v>2</v>
      </c>
      <c r="E26" s="5"/>
      <c r="F26" s="10">
        <v>11</v>
      </c>
      <c r="G26" s="13">
        <f t="shared" si="0"/>
        <v>0</v>
      </c>
      <c r="H26" s="14" t="s">
        <v>2</v>
      </c>
      <c r="I26" s="19"/>
    </row>
    <row r="27" spans="2:9" ht="16.5" thickBot="1">
      <c r="B27" s="29" t="s">
        <v>14</v>
      </c>
      <c r="C27" s="88" t="str">
        <f>TEXT(C24-C25,"0")&amp;" - "&amp;TEXT(C24-C26,"0")</f>
        <v>7077 - 10615</v>
      </c>
      <c r="D27" s="17" t="s">
        <v>2</v>
      </c>
      <c r="E27" s="5"/>
      <c r="F27" s="35">
        <v>12</v>
      </c>
      <c r="G27" s="36">
        <f t="shared" si="0"/>
        <v>0</v>
      </c>
      <c r="H27" s="37" t="s">
        <v>2</v>
      </c>
      <c r="I27" s="19"/>
    </row>
    <row r="28" spans="2:9" ht="15.75" thickBot="1">
      <c r="B28" s="19"/>
      <c r="C28" s="24"/>
      <c r="D28" s="19"/>
      <c r="E28" s="19"/>
      <c r="F28" s="19"/>
      <c r="G28" s="19"/>
      <c r="H28" s="19"/>
      <c r="I28" s="19"/>
    </row>
    <row r="29" spans="2:9" ht="16.5" thickBot="1">
      <c r="B29" s="81" t="s">
        <v>36</v>
      </c>
      <c r="C29" s="82"/>
      <c r="D29" s="82"/>
      <c r="E29" s="82"/>
      <c r="F29" s="82"/>
      <c r="G29" s="82"/>
      <c r="H29" s="83"/>
      <c r="I29" s="19"/>
    </row>
    <row r="30" spans="2:9" ht="15">
      <c r="B30" s="48" t="s">
        <v>10</v>
      </c>
      <c r="C30" s="49"/>
      <c r="D30" s="49"/>
      <c r="E30" s="49"/>
      <c r="F30" s="49"/>
      <c r="G30" s="49"/>
      <c r="H30" s="50"/>
      <c r="I30" s="19"/>
    </row>
    <row r="31" spans="2:9" ht="15">
      <c r="B31" s="48" t="s">
        <v>37</v>
      </c>
      <c r="C31" s="49"/>
      <c r="D31" s="49"/>
      <c r="E31" s="49"/>
      <c r="F31" s="49"/>
      <c r="G31" s="49"/>
      <c r="H31" s="50"/>
      <c r="I31" s="19"/>
    </row>
    <row r="32" spans="2:9" ht="15.75" thickBot="1">
      <c r="B32" s="45" t="s">
        <v>38</v>
      </c>
      <c r="C32" s="46"/>
      <c r="D32" s="46"/>
      <c r="E32" s="46"/>
      <c r="F32" s="46"/>
      <c r="G32" s="46"/>
      <c r="H32" s="47"/>
      <c r="I32" s="19"/>
    </row>
    <row r="33" spans="2:9" ht="15">
      <c r="B33" s="19"/>
      <c r="C33" s="24"/>
      <c r="D33" s="19"/>
      <c r="E33" s="19"/>
      <c r="F33" s="19"/>
      <c r="G33" s="19"/>
      <c r="H33" s="19"/>
      <c r="I33" s="19"/>
    </row>
    <row r="34" spans="2:9" ht="15">
      <c r="B34" s="19"/>
      <c r="C34" s="24"/>
      <c r="D34" s="19"/>
      <c r="E34" s="19"/>
      <c r="F34" s="19"/>
      <c r="G34" s="19"/>
      <c r="H34" s="19"/>
      <c r="I34" s="19"/>
    </row>
    <row r="35" spans="2:9" ht="15">
      <c r="B35" s="19"/>
      <c r="C35" s="24"/>
      <c r="D35" s="19"/>
      <c r="E35" s="19"/>
      <c r="F35" s="19"/>
      <c r="G35" s="19"/>
      <c r="H35" s="19"/>
      <c r="I35" s="19"/>
    </row>
    <row r="36" spans="2:9" ht="15">
      <c r="B36" s="19"/>
      <c r="C36" s="24"/>
      <c r="D36" s="19"/>
      <c r="E36" s="19"/>
      <c r="F36" s="19"/>
      <c r="G36" s="19"/>
      <c r="H36" s="19"/>
      <c r="I36" s="19"/>
    </row>
    <row r="37" spans="2:9" ht="15">
      <c r="B37" s="44" t="str">
        <f>"Copyright "&amp;CHAR(169)&amp;" 2001-2009 MessageSolution, Inc."</f>
        <v>Copyright © 2001-2009 MessageSolution, Inc.</v>
      </c>
      <c r="C37" s="44"/>
      <c r="D37" s="44"/>
      <c r="E37" s="44"/>
      <c r="F37" s="44"/>
      <c r="G37" s="44"/>
      <c r="H37" s="44"/>
      <c r="I37" s="19"/>
    </row>
  </sheetData>
  <sheetProtection password="D4F5" sheet="1"/>
  <mergeCells count="23">
    <mergeCell ref="E10:F10"/>
    <mergeCell ref="G10:H10"/>
    <mergeCell ref="C4:H4"/>
    <mergeCell ref="C5:H5"/>
    <mergeCell ref="G12:H12"/>
    <mergeCell ref="B2:H2"/>
    <mergeCell ref="E11:F11"/>
    <mergeCell ref="B3:H3"/>
    <mergeCell ref="B7:H7"/>
    <mergeCell ref="G8:H8"/>
    <mergeCell ref="G9:H9"/>
    <mergeCell ref="E8:F8"/>
    <mergeCell ref="E9:F9"/>
    <mergeCell ref="B37:H37"/>
    <mergeCell ref="B32:H32"/>
    <mergeCell ref="B30:H30"/>
    <mergeCell ref="B14:D14"/>
    <mergeCell ref="F14:H14"/>
    <mergeCell ref="G11:H11"/>
    <mergeCell ref="B31:H31"/>
    <mergeCell ref="B23:D23"/>
    <mergeCell ref="E12:F12"/>
    <mergeCell ref="B29:H29"/>
  </mergeCells>
  <dataValidations count="1">
    <dataValidation type="decimal" operator="greaterThanOrEqual" allowBlank="1" showErrorMessage="1" errorTitle="Invalid Number Value" error="Please only enter positive number values greater or equal to 0." sqref="C19:C21 C9:C11 E9:F11 C16:C17">
      <formula1>0</formula1>
    </dataValidation>
  </dataValidation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Totoro</dc:creator>
  <cp:keywords/>
  <dc:description/>
  <cp:lastModifiedBy>Charles</cp:lastModifiedBy>
  <cp:lastPrinted>2009-10-09T18:51:15Z</cp:lastPrinted>
  <dcterms:created xsi:type="dcterms:W3CDTF">2008-04-18T14:58:07Z</dcterms:created>
  <dcterms:modified xsi:type="dcterms:W3CDTF">2009-10-29T21:46:39Z</dcterms:modified>
  <cp:category/>
  <cp:version/>
  <cp:contentType/>
  <cp:contentStatus/>
</cp:coreProperties>
</file>